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<sst xmlns="http://schemas.openxmlformats.org/spreadsheetml/2006/main" count="183" uniqueCount="64">
  <si>
    <t>Единица измерения: руб.</t>
  </si>
  <si>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</si>
  <si>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</si>
  <si>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</si>
  <si>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</si>
  <si>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</si>
  <si>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</si>
  <si>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</si>
  <si>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</si>
  <si>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</si>
  <si>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</si>
  <si>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</si>
  <si>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</si>
  <si>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</si>
  <si>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</si>
  <si>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</si>
  <si>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</si>
  <si>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</si>
  <si>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</si>
  <si>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</si>
  <si>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</si>
  <si>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</si>
  <si>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</si>
  <si>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</si>
  <si>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</si>
  <si>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</si>
  <si>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</si>
  <si>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</si>
  <si>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</si>
  <si>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</si>
  <si>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</si>
  <si>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</si>
  <si>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</si>
  <si>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</si>
  <si>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</si>
  <si>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</si>
  <si>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Молодежная политика</t>
  </si>
  <si>
    <t>0707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</si>
  <si>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</si>
  <si>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</si>
  <si>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</si>
  <si>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</si>
  <si>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</si>
  <si>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</si>
  <si>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</si>
  <si>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</si>
  <si>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</si>
  <si>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</si>
  <si>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</si>
  <si>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</si>
  <si>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</si>
  <si>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</si>
  <si>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</si>
  <si>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>к первоначальному плану</t>
  </si>
  <si>
    <t>к уточненному плану</t>
  </si>
  <si>
    <t>Отклонение исполнения</t>
  </si>
  <si>
    <t>Сведения о фактически произведенных расходах бюджета Фурмановского городского поселения по разделам и подразделам классификации расходов бюджета в сравнении с утвержденными показателями и первоначально утвержденными решением о бюджете значениями</t>
  </si>
  <si>
    <t>Первоначальный план на 2018 год</t>
  </si>
  <si>
    <t>Уточненный план по состоянию на 31.12.2018</t>
  </si>
  <si>
    <t>Исполнено за 2018 год</t>
  </si>
  <si>
    <t>0105</t>
  </si>
  <si>
    <t xml:space="preserve">      Судебная система</t>
  </si>
  <si>
    <t xml:space="preserve">      Кинематография</t>
  </si>
  <si>
    <t>0802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</si>
</sst>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0" fillId="0" borderId="0" xfId="40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8" fillId="0" borderId="0" xfId="41" applyNumberFormat="1" applyFont="1" applyProtection="1">
      <alignment horizontal="center" wrapText="1"/>
      <protection/>
    </xf>
    <xf numFmtId="0" fontId="48" fillId="0" borderId="0" xfId="42" applyNumberFormat="1" applyFont="1" applyProtection="1">
      <alignment horizontal="center"/>
      <protection/>
    </xf>
    <xf numFmtId="0" fontId="30" fillId="0" borderId="2" xfId="45" applyNumberFormat="1" applyFont="1" applyProtection="1">
      <alignment horizontal="center" vertical="center" wrapText="1"/>
      <protection/>
    </xf>
    <xf numFmtId="0" fontId="30" fillId="0" borderId="2" xfId="57" applyNumberFormat="1" applyFont="1" applyProtection="1">
      <alignment vertical="top" wrapText="1"/>
      <protection/>
    </xf>
    <xf numFmtId="49" fontId="30" fillId="0" borderId="2" xfId="48" applyNumberFormat="1" applyFont="1" applyProtection="1">
      <alignment horizontal="center" vertical="top" shrinkToFit="1"/>
      <protection/>
    </xf>
    <xf numFmtId="4" fontId="30" fillId="22" borderId="2" xfId="58" applyNumberFormat="1" applyFont="1" applyProtection="1">
      <alignment horizontal="right" vertical="top" shrinkToFit="1"/>
      <protection/>
    </xf>
    <xf numFmtId="10" fontId="30" fillId="22" borderId="2" xfId="59" applyNumberFormat="1" applyFont="1" applyProtection="1">
      <alignment horizontal="right" vertical="top" shrinkToFit="1"/>
      <protection/>
    </xf>
    <xf numFmtId="4" fontId="30" fillId="21" borderId="2" xfId="53" applyNumberFormat="1" applyFont="1" applyProtection="1">
      <alignment horizontal="right" vertical="top" shrinkToFit="1"/>
      <protection/>
    </xf>
    <xf numFmtId="10" fontId="30" fillId="21" borderId="2" xfId="54" applyNumberFormat="1" applyFont="1" applyProtection="1">
      <alignment horizontal="right" vertical="top" shrinkToFit="1"/>
      <protection/>
    </xf>
    <xf numFmtId="0" fontId="30" fillId="0" borderId="2" xfId="45" applyFont="1" applyBorder="1" applyAlignment="1">
      <alignment horizontal="center" vertical="center" wrapText="1"/>
      <protection/>
    </xf>
    <xf numFmtId="4" fontId="30" fillId="0" borderId="2" xfId="58" applyNumberFormat="1" applyFont="1" applyFill="1" applyProtection="1">
      <alignment horizontal="right" vertical="top" shrinkToFit="1"/>
      <protection/>
    </xf>
    <xf numFmtId="10" fontId="30" fillId="0" borderId="2" xfId="59" applyNumberFormat="1" applyFont="1" applyFill="1" applyProtection="1">
      <alignment horizontal="right" vertical="top" shrinkToFit="1"/>
      <protection/>
    </xf>
    <xf numFmtId="0" fontId="49" fillId="0" borderId="2" xfId="57" applyNumberFormat="1" applyFont="1" applyProtection="1">
      <alignment vertical="top" wrapText="1"/>
      <protection/>
    </xf>
    <xf numFmtId="49" fontId="49" fillId="0" borderId="2" xfId="48" applyNumberFormat="1" applyFont="1" applyProtection="1">
      <alignment horizontal="center" vertical="top" shrinkToFit="1"/>
      <protection/>
    </xf>
    <xf numFmtId="4" fontId="49" fillId="0" borderId="2" xfId="58" applyNumberFormat="1" applyFont="1" applyFill="1" applyProtection="1">
      <alignment horizontal="right" vertical="top" shrinkToFit="1"/>
      <protection/>
    </xf>
    <xf numFmtId="10" fontId="49" fillId="0" borderId="2" xfId="59" applyNumberFormat="1" applyFont="1" applyFill="1" applyProtection="1">
      <alignment horizontal="right" vertical="top" shrinkToFit="1"/>
      <protection/>
    </xf>
    <xf numFmtId="4" fontId="49" fillId="0" borderId="2" xfId="53" applyNumberFormat="1" applyFont="1" applyFill="1" applyProtection="1">
      <alignment horizontal="right" vertical="top" shrinkToFit="1"/>
      <protection/>
    </xf>
    <xf numFmtId="10" fontId="49" fillId="0" borderId="2" xfId="54" applyNumberFormat="1" applyFont="1" applyFill="1" applyProtection="1">
      <alignment horizontal="right" vertical="top" shrinkToFit="1"/>
      <protection/>
    </xf>
    <xf numFmtId="4" fontId="4" fillId="0" borderId="2" xfId="58" applyNumberFormat="1" applyFont="1" applyFill="1" applyProtection="1">
      <alignment horizontal="right" vertical="top" shrinkToFit="1"/>
      <protection/>
    </xf>
    <xf numFmtId="4" fontId="5" fillId="0" borderId="2" xfId="58" applyNumberFormat="1" applyFont="1" applyFill="1" applyProtection="1">
      <alignment horizontal="right" vertical="top" shrinkToFit="1"/>
      <protection/>
    </xf>
    <xf numFmtId="4" fontId="4" fillId="0" borderId="2" xfId="53" applyNumberFormat="1" applyFont="1" applyFill="1" applyProtection="1">
      <alignment horizontal="right" vertical="top" shrinkToFit="1"/>
      <protection/>
    </xf>
    <xf numFmtId="4" fontId="5" fillId="0" borderId="0" xfId="40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0" fillId="0" borderId="14" xfId="45" applyNumberFormat="1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2" xfId="45" applyNumberFormat="1" applyFont="1" applyBorder="1" applyProtection="1">
      <alignment horizontal="center" vertical="center" wrapText="1"/>
      <protection/>
    </xf>
    <xf numFmtId="0" fontId="30" fillId="0" borderId="2" xfId="45" applyFont="1" applyBorder="1">
      <alignment horizontal="center" vertical="center" wrapText="1"/>
      <protection/>
    </xf>
    <xf numFmtId="0" fontId="49" fillId="0" borderId="2" xfId="52" applyNumberFormat="1" applyFont="1" applyBorder="1" applyProtection="1">
      <alignment horizontal="left"/>
      <protection/>
    </xf>
    <xf numFmtId="0" fontId="49" fillId="0" borderId="2" xfId="52" applyFont="1" applyBorder="1">
      <alignment horizontal="left"/>
      <protection/>
    </xf>
    <xf numFmtId="0" fontId="5" fillId="0" borderId="2" xfId="45" applyNumberFormat="1" applyFont="1" applyBorder="1" applyProtection="1">
      <alignment horizontal="center" vertical="center" wrapText="1"/>
      <protection/>
    </xf>
    <xf numFmtId="0" fontId="5" fillId="0" borderId="2" xfId="45" applyFont="1" applyBorder="1">
      <alignment horizontal="center" vertical="center" wrapText="1"/>
      <protection/>
    </xf>
    <xf numFmtId="0" fontId="31" fillId="0" borderId="0" xfId="41" applyNumberFormat="1" applyFont="1" applyBorder="1" applyProtection="1">
      <alignment horizontal="center" wrapText="1"/>
      <protection/>
    </xf>
    <xf numFmtId="0" fontId="31" fillId="0" borderId="0" xfId="41" applyFont="1" applyBorder="1">
      <alignment horizontal="center" wrapText="1"/>
      <protection/>
    </xf>
    <xf numFmtId="0" fontId="30" fillId="0" borderId="0" xfId="43" applyNumberFormat="1" applyFont="1" applyBorder="1" applyProtection="1">
      <alignment horizontal="right"/>
      <protection/>
    </xf>
    <xf numFmtId="0" fontId="30" fillId="0" borderId="0" xfId="43" applyFont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tabSelected="1" zoomScalePageLayoutView="0" workbookViewId="0" topLeftCell="A1">
      <pane ySplit="4" topLeftCell="A14" activePane="bottomLeft" state="frozen"/>
      <selection pane="topLeft" activeCell="A1" sqref="A1"/>
      <selection pane="bottomLeft" activeCell="A1" sqref="A1:Z1"/>
    </sheetView>
  </sheetViews>
  <sheetFormatPr defaultColWidth="9.140625" defaultRowHeight="15" outlineLevelRow="1"/>
  <cols>
    <col min="1" max="1" width="37.140625" style="2" customWidth="1"/>
    <col min="2" max="2" width="9.140625" style="2" hidden="1" customWidth="1"/>
    <col min="3" max="3" width="7.7109375" style="2" customWidth="1"/>
    <col min="4" max="11" width="9.140625" style="2" hidden="1" customWidth="1"/>
    <col min="12" max="12" width="16.00390625" style="2" customWidth="1"/>
    <col min="13" max="13" width="15.57421875" style="2" customWidth="1"/>
    <col min="14" max="21" width="9.140625" style="2" hidden="1" customWidth="1"/>
    <col min="22" max="22" width="11.7109375" style="2" customWidth="1"/>
    <col min="23" max="23" width="9.140625" style="2" hidden="1" customWidth="1"/>
    <col min="24" max="24" width="17.140625" style="2" customWidth="1"/>
    <col min="25" max="25" width="9.140625" style="2" hidden="1" customWidth="1"/>
    <col min="26" max="26" width="14.00390625" style="2" customWidth="1"/>
    <col min="27" max="28" width="9.140625" style="2" hidden="1" customWidth="1"/>
    <col min="29" max="16384" width="9.140625" style="2" customWidth="1"/>
  </cols>
  <sheetData>
    <row r="1" spans="1:28" ht="54" customHeight="1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"/>
      <c r="AB1" s="4"/>
    </row>
    <row r="2" spans="1:28" ht="12.7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26.25" customHeight="1">
      <c r="A3" s="29" t="s">
        <v>1</v>
      </c>
      <c r="B3" s="29" t="s">
        <v>2</v>
      </c>
      <c r="C3" s="29" t="s">
        <v>3</v>
      </c>
      <c r="D3" s="29" t="s">
        <v>2</v>
      </c>
      <c r="E3" s="29" t="s">
        <v>2</v>
      </c>
      <c r="F3" s="29" t="s">
        <v>2</v>
      </c>
      <c r="G3" s="29" t="s">
        <v>2</v>
      </c>
      <c r="H3" s="29" t="s">
        <v>2</v>
      </c>
      <c r="I3" s="29" t="s">
        <v>2</v>
      </c>
      <c r="J3" s="29" t="s">
        <v>2</v>
      </c>
      <c r="K3" s="29" t="s">
        <v>2</v>
      </c>
      <c r="L3" s="33" t="s">
        <v>57</v>
      </c>
      <c r="M3" s="29" t="s">
        <v>58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5" t="s">
        <v>2</v>
      </c>
      <c r="V3" s="29" t="s">
        <v>59</v>
      </c>
      <c r="W3" s="5" t="s">
        <v>2</v>
      </c>
      <c r="X3" s="26" t="s">
        <v>55</v>
      </c>
      <c r="Y3" s="27"/>
      <c r="Z3" s="28"/>
      <c r="AA3" s="29" t="s">
        <v>2</v>
      </c>
      <c r="AB3" s="29" t="s">
        <v>2</v>
      </c>
    </row>
    <row r="4" spans="1:28" ht="36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4"/>
      <c r="M4" s="30"/>
      <c r="N4" s="30"/>
      <c r="O4" s="30"/>
      <c r="P4" s="30"/>
      <c r="Q4" s="30"/>
      <c r="R4" s="30"/>
      <c r="S4" s="30"/>
      <c r="T4" s="30"/>
      <c r="U4" s="5"/>
      <c r="V4" s="30"/>
      <c r="W4" s="5"/>
      <c r="X4" s="12" t="s">
        <v>53</v>
      </c>
      <c r="Y4" s="12"/>
      <c r="Z4" s="12" t="s">
        <v>54</v>
      </c>
      <c r="AA4" s="30"/>
      <c r="AB4" s="30"/>
    </row>
    <row r="5" spans="1:28" ht="15" customHeight="1">
      <c r="A5" s="15" t="s">
        <v>4</v>
      </c>
      <c r="B5" s="16" t="s">
        <v>5</v>
      </c>
      <c r="C5" s="16" t="s">
        <v>6</v>
      </c>
      <c r="D5" s="16" t="s">
        <v>7</v>
      </c>
      <c r="E5" s="16" t="s">
        <v>5</v>
      </c>
      <c r="F5" s="16" t="s">
        <v>5</v>
      </c>
      <c r="G5" s="16"/>
      <c r="H5" s="16"/>
      <c r="I5" s="16"/>
      <c r="J5" s="16"/>
      <c r="K5" s="16"/>
      <c r="L5" s="21">
        <f>L6+L7+L8+L9</f>
        <v>3857060.32</v>
      </c>
      <c r="M5" s="21">
        <f aca="true" t="shared" si="0" ref="M5:V5">M6+M7+M8+M9</f>
        <v>6429085.46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9219500</v>
      </c>
      <c r="U5" s="21">
        <f t="shared" si="0"/>
        <v>8066712.74</v>
      </c>
      <c r="V5" s="21">
        <f t="shared" si="0"/>
        <v>3205079.36</v>
      </c>
      <c r="W5" s="17">
        <v>7765683.83</v>
      </c>
      <c r="X5" s="17">
        <f>V5-L5</f>
        <v>-651980.96</v>
      </c>
      <c r="Y5" s="18">
        <v>0.8462182523586756</v>
      </c>
      <c r="Z5" s="17">
        <f>V5-M5</f>
        <v>-3224006.1</v>
      </c>
      <c r="AA5" s="9">
        <v>0.8462182523586756</v>
      </c>
      <c r="AB5" s="8">
        <v>0</v>
      </c>
    </row>
    <row r="6" spans="1:28" ht="15" outlineLevel="1">
      <c r="A6" s="6" t="s">
        <v>61</v>
      </c>
      <c r="B6" s="7" t="s">
        <v>5</v>
      </c>
      <c r="C6" s="7" t="s">
        <v>60</v>
      </c>
      <c r="D6" s="7" t="s">
        <v>7</v>
      </c>
      <c r="E6" s="7" t="s">
        <v>5</v>
      </c>
      <c r="F6" s="7" t="s">
        <v>5</v>
      </c>
      <c r="G6" s="7"/>
      <c r="H6" s="7"/>
      <c r="I6" s="7"/>
      <c r="J6" s="7"/>
      <c r="K6" s="7"/>
      <c r="L6" s="22">
        <v>61742.32</v>
      </c>
      <c r="M6" s="13">
        <v>62352.46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1000</v>
      </c>
      <c r="V6" s="13">
        <v>52589.5</v>
      </c>
      <c r="W6" s="13">
        <v>1000</v>
      </c>
      <c r="X6" s="13">
        <f>V6-L6</f>
        <v>-9152.82</v>
      </c>
      <c r="Y6" s="14">
        <v>1</v>
      </c>
      <c r="Z6" s="13">
        <f>V6-M6</f>
        <v>-9762.96</v>
      </c>
      <c r="AA6" s="9">
        <v>1</v>
      </c>
      <c r="AB6" s="8">
        <v>0</v>
      </c>
    </row>
    <row r="7" spans="1:28" ht="57" customHeight="1" outlineLevel="1">
      <c r="A7" s="6" t="s">
        <v>8</v>
      </c>
      <c r="B7" s="7" t="s">
        <v>5</v>
      </c>
      <c r="C7" s="7" t="s">
        <v>9</v>
      </c>
      <c r="D7" s="7" t="s">
        <v>7</v>
      </c>
      <c r="E7" s="7" t="s">
        <v>5</v>
      </c>
      <c r="F7" s="7" t="s">
        <v>5</v>
      </c>
      <c r="G7" s="7"/>
      <c r="H7" s="7"/>
      <c r="I7" s="7"/>
      <c r="J7" s="7"/>
      <c r="K7" s="7"/>
      <c r="L7" s="22">
        <v>1000</v>
      </c>
      <c r="M7" s="13">
        <v>1000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1000</v>
      </c>
      <c r="V7" s="13">
        <v>1000</v>
      </c>
      <c r="W7" s="13">
        <v>1000</v>
      </c>
      <c r="X7" s="13">
        <f aca="true" t="shared" si="1" ref="X7:X30">V7-L7</f>
        <v>0</v>
      </c>
      <c r="Y7" s="14">
        <v>1</v>
      </c>
      <c r="Z7" s="13">
        <f aca="true" t="shared" si="2" ref="Z7:Z30">V7-M7</f>
        <v>0</v>
      </c>
      <c r="AA7" s="9">
        <v>1</v>
      </c>
      <c r="AB7" s="8">
        <v>0</v>
      </c>
    </row>
    <row r="8" spans="1:28" ht="15" customHeight="1" outlineLevel="1">
      <c r="A8" s="6" t="s">
        <v>10</v>
      </c>
      <c r="B8" s="7" t="s">
        <v>5</v>
      </c>
      <c r="C8" s="7" t="s">
        <v>11</v>
      </c>
      <c r="D8" s="7" t="s">
        <v>7</v>
      </c>
      <c r="E8" s="7" t="s">
        <v>5</v>
      </c>
      <c r="F8" s="7" t="s">
        <v>5</v>
      </c>
      <c r="G8" s="7"/>
      <c r="H8" s="7"/>
      <c r="I8" s="7"/>
      <c r="J8" s="7"/>
      <c r="K8" s="7"/>
      <c r="L8" s="22">
        <v>500000</v>
      </c>
      <c r="M8" s="13">
        <v>27650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500000</v>
      </c>
      <c r="U8" s="13">
        <v>0</v>
      </c>
      <c r="V8" s="13">
        <v>0</v>
      </c>
      <c r="W8" s="13">
        <v>0</v>
      </c>
      <c r="X8" s="13">
        <f t="shared" si="1"/>
        <v>-500000</v>
      </c>
      <c r="Y8" s="14">
        <v>0</v>
      </c>
      <c r="Z8" s="13">
        <f t="shared" si="2"/>
        <v>-27650</v>
      </c>
      <c r="AA8" s="9">
        <v>0</v>
      </c>
      <c r="AB8" s="8">
        <v>0</v>
      </c>
    </row>
    <row r="9" spans="1:28" ht="28.5" customHeight="1" outlineLevel="1">
      <c r="A9" s="6" t="s">
        <v>12</v>
      </c>
      <c r="B9" s="7" t="s">
        <v>5</v>
      </c>
      <c r="C9" s="7" t="s">
        <v>13</v>
      </c>
      <c r="D9" s="7" t="s">
        <v>7</v>
      </c>
      <c r="E9" s="7" t="s">
        <v>5</v>
      </c>
      <c r="F9" s="7" t="s">
        <v>5</v>
      </c>
      <c r="G9" s="7"/>
      <c r="H9" s="7"/>
      <c r="I9" s="7"/>
      <c r="J9" s="7"/>
      <c r="K9" s="7"/>
      <c r="L9" s="22">
        <v>3294318</v>
      </c>
      <c r="M9" s="13">
        <v>6338083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8719500</v>
      </c>
      <c r="U9" s="13">
        <v>8064712.74</v>
      </c>
      <c r="V9" s="13">
        <v>3151489.86</v>
      </c>
      <c r="W9" s="13">
        <v>7748618.43</v>
      </c>
      <c r="X9" s="13">
        <f t="shared" si="1"/>
        <v>-142828.14000000013</v>
      </c>
      <c r="Y9" s="14">
        <v>0.886003366163683</v>
      </c>
      <c r="Z9" s="13">
        <f t="shared" si="2"/>
        <v>-3186593.14</v>
      </c>
      <c r="AA9" s="9">
        <v>0.886003366163683</v>
      </c>
      <c r="AB9" s="8">
        <v>0</v>
      </c>
    </row>
    <row r="10" spans="1:28" ht="28.5" customHeight="1">
      <c r="A10" s="15" t="s">
        <v>14</v>
      </c>
      <c r="B10" s="16" t="s">
        <v>5</v>
      </c>
      <c r="C10" s="16" t="s">
        <v>15</v>
      </c>
      <c r="D10" s="16" t="s">
        <v>7</v>
      </c>
      <c r="E10" s="16" t="s">
        <v>5</v>
      </c>
      <c r="F10" s="16" t="s">
        <v>5</v>
      </c>
      <c r="G10" s="16"/>
      <c r="H10" s="16"/>
      <c r="I10" s="16"/>
      <c r="J10" s="16"/>
      <c r="K10" s="16"/>
      <c r="L10" s="21">
        <f>L11+L12</f>
        <v>390000</v>
      </c>
      <c r="M10" s="21">
        <f aca="true" t="shared" si="3" ref="M10:V10">M11+M12</f>
        <v>537320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250000</v>
      </c>
      <c r="U10" s="21">
        <f t="shared" si="3"/>
        <v>50000</v>
      </c>
      <c r="V10" s="21">
        <f t="shared" si="3"/>
        <v>354113.06</v>
      </c>
      <c r="W10" s="17">
        <v>50000</v>
      </c>
      <c r="X10" s="17">
        <f t="shared" si="1"/>
        <v>-35886.94</v>
      </c>
      <c r="Y10" s="18">
        <v>0.23946360153256704</v>
      </c>
      <c r="Z10" s="17">
        <f t="shared" si="2"/>
        <v>-183206.94</v>
      </c>
      <c r="AA10" s="9">
        <v>0.23946360153256704</v>
      </c>
      <c r="AB10" s="8">
        <v>0</v>
      </c>
    </row>
    <row r="11" spans="1:28" ht="57" customHeight="1" outlineLevel="1">
      <c r="A11" s="6" t="s">
        <v>16</v>
      </c>
      <c r="B11" s="7" t="s">
        <v>5</v>
      </c>
      <c r="C11" s="7" t="s">
        <v>17</v>
      </c>
      <c r="D11" s="7" t="s">
        <v>7</v>
      </c>
      <c r="E11" s="7" t="s">
        <v>5</v>
      </c>
      <c r="F11" s="7" t="s">
        <v>5</v>
      </c>
      <c r="G11" s="7"/>
      <c r="H11" s="7"/>
      <c r="I11" s="7"/>
      <c r="J11" s="7"/>
      <c r="K11" s="7"/>
      <c r="L11" s="22">
        <v>140000</v>
      </c>
      <c r="M11" s="13">
        <v>356100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250000</v>
      </c>
      <c r="U11" s="13">
        <v>0</v>
      </c>
      <c r="V11" s="13">
        <v>354113.06</v>
      </c>
      <c r="W11" s="13">
        <v>0</v>
      </c>
      <c r="X11" s="13">
        <f t="shared" si="1"/>
        <v>214113.06</v>
      </c>
      <c r="Y11" s="14">
        <v>0</v>
      </c>
      <c r="Z11" s="13">
        <f t="shared" si="2"/>
        <v>-1986.9400000000023</v>
      </c>
      <c r="AA11" s="9">
        <v>0</v>
      </c>
      <c r="AB11" s="8">
        <v>0</v>
      </c>
    </row>
    <row r="12" spans="1:28" ht="28.5" customHeight="1" outlineLevel="1">
      <c r="A12" s="6" t="s">
        <v>18</v>
      </c>
      <c r="B12" s="7" t="s">
        <v>5</v>
      </c>
      <c r="C12" s="7" t="s">
        <v>19</v>
      </c>
      <c r="D12" s="7" t="s">
        <v>7</v>
      </c>
      <c r="E12" s="7" t="s">
        <v>5</v>
      </c>
      <c r="F12" s="7" t="s">
        <v>5</v>
      </c>
      <c r="G12" s="7"/>
      <c r="H12" s="7"/>
      <c r="I12" s="7"/>
      <c r="J12" s="7"/>
      <c r="K12" s="7"/>
      <c r="L12" s="22">
        <v>250000</v>
      </c>
      <c r="M12" s="13">
        <v>181220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50000</v>
      </c>
      <c r="V12" s="13">
        <v>0</v>
      </c>
      <c r="W12" s="13">
        <v>50000</v>
      </c>
      <c r="X12" s="13">
        <f t="shared" si="1"/>
        <v>-250000</v>
      </c>
      <c r="Y12" s="14">
        <v>1</v>
      </c>
      <c r="Z12" s="13">
        <f t="shared" si="2"/>
        <v>-181220</v>
      </c>
      <c r="AA12" s="9">
        <v>1</v>
      </c>
      <c r="AB12" s="8">
        <v>0</v>
      </c>
    </row>
    <row r="13" spans="1:28" ht="15" customHeight="1">
      <c r="A13" s="15" t="s">
        <v>20</v>
      </c>
      <c r="B13" s="16" t="s">
        <v>5</v>
      </c>
      <c r="C13" s="16" t="s">
        <v>21</v>
      </c>
      <c r="D13" s="16" t="s">
        <v>7</v>
      </c>
      <c r="E13" s="16" t="s">
        <v>5</v>
      </c>
      <c r="F13" s="16" t="s">
        <v>5</v>
      </c>
      <c r="G13" s="16"/>
      <c r="H13" s="16"/>
      <c r="I13" s="16"/>
      <c r="J13" s="16"/>
      <c r="K13" s="16"/>
      <c r="L13" s="21">
        <f>L14+L15</f>
        <v>87290000</v>
      </c>
      <c r="M13" s="21">
        <f aca="true" t="shared" si="4" ref="M13:V13">M14+M15</f>
        <v>87931395.87</v>
      </c>
      <c r="N13" s="21">
        <f t="shared" si="4"/>
        <v>0</v>
      </c>
      <c r="O13" s="21">
        <f t="shared" si="4"/>
        <v>0</v>
      </c>
      <c r="P13" s="21">
        <f t="shared" si="4"/>
        <v>0</v>
      </c>
      <c r="Q13" s="21">
        <f t="shared" si="4"/>
        <v>0</v>
      </c>
      <c r="R13" s="21">
        <f t="shared" si="4"/>
        <v>0</v>
      </c>
      <c r="S13" s="21">
        <f t="shared" si="4"/>
        <v>0</v>
      </c>
      <c r="T13" s="21">
        <f t="shared" si="4"/>
        <v>62652000</v>
      </c>
      <c r="U13" s="21">
        <f t="shared" si="4"/>
        <v>78690552.87</v>
      </c>
      <c r="V13" s="21">
        <f t="shared" si="4"/>
        <v>75659398.28</v>
      </c>
      <c r="W13" s="17">
        <v>78583257.66</v>
      </c>
      <c r="X13" s="17">
        <f t="shared" si="1"/>
        <v>-11630601.719999999</v>
      </c>
      <c r="Y13" s="18">
        <v>0.9478371033232027</v>
      </c>
      <c r="Z13" s="17">
        <f t="shared" si="2"/>
        <v>-12271997.590000004</v>
      </c>
      <c r="AA13" s="9">
        <v>0.9478371033232027</v>
      </c>
      <c r="AB13" s="8">
        <v>0</v>
      </c>
    </row>
    <row r="14" spans="1:28" ht="28.5" customHeight="1" outlineLevel="1">
      <c r="A14" s="6" t="s">
        <v>22</v>
      </c>
      <c r="B14" s="7" t="s">
        <v>5</v>
      </c>
      <c r="C14" s="7" t="s">
        <v>23</v>
      </c>
      <c r="D14" s="7" t="s">
        <v>7</v>
      </c>
      <c r="E14" s="7" t="s">
        <v>5</v>
      </c>
      <c r="F14" s="7" t="s">
        <v>5</v>
      </c>
      <c r="G14" s="7"/>
      <c r="H14" s="7"/>
      <c r="I14" s="7"/>
      <c r="J14" s="7"/>
      <c r="K14" s="7"/>
      <c r="L14" s="22">
        <v>85190000</v>
      </c>
      <c r="M14" s="13">
        <v>81482874.87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61400000</v>
      </c>
      <c r="U14" s="13">
        <v>78135602.87</v>
      </c>
      <c r="V14" s="13">
        <v>70632110.28</v>
      </c>
      <c r="W14" s="13">
        <v>78028807.66</v>
      </c>
      <c r="X14" s="13">
        <f t="shared" si="1"/>
        <v>-14557889.719999999</v>
      </c>
      <c r="Y14" s="14">
        <v>0.9554228097570323</v>
      </c>
      <c r="Z14" s="13">
        <f t="shared" si="2"/>
        <v>-10850764.590000004</v>
      </c>
      <c r="AA14" s="9">
        <v>0.9554228097570323</v>
      </c>
      <c r="AB14" s="8">
        <v>0</v>
      </c>
    </row>
    <row r="15" spans="1:28" ht="28.5" customHeight="1" outlineLevel="1">
      <c r="A15" s="6" t="s">
        <v>24</v>
      </c>
      <c r="B15" s="7" t="s">
        <v>5</v>
      </c>
      <c r="C15" s="7" t="s">
        <v>25</v>
      </c>
      <c r="D15" s="7" t="s">
        <v>7</v>
      </c>
      <c r="E15" s="7" t="s">
        <v>5</v>
      </c>
      <c r="F15" s="7" t="s">
        <v>5</v>
      </c>
      <c r="G15" s="7"/>
      <c r="H15" s="7"/>
      <c r="I15" s="7"/>
      <c r="J15" s="7"/>
      <c r="K15" s="7"/>
      <c r="L15" s="22">
        <v>2100000</v>
      </c>
      <c r="M15" s="13">
        <v>6448521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1252000</v>
      </c>
      <c r="U15" s="13">
        <v>554950</v>
      </c>
      <c r="V15" s="13">
        <v>5027288</v>
      </c>
      <c r="W15" s="13">
        <v>554450</v>
      </c>
      <c r="X15" s="13">
        <f t="shared" si="1"/>
        <v>2927288</v>
      </c>
      <c r="Y15" s="14">
        <v>0.44754032258064513</v>
      </c>
      <c r="Z15" s="13">
        <f t="shared" si="2"/>
        <v>-1421233</v>
      </c>
      <c r="AA15" s="9">
        <v>0.44754032258064513</v>
      </c>
      <c r="AB15" s="8">
        <v>0</v>
      </c>
    </row>
    <row r="16" spans="1:28" ht="28.5" customHeight="1">
      <c r="A16" s="15" t="s">
        <v>26</v>
      </c>
      <c r="B16" s="16" t="s">
        <v>5</v>
      </c>
      <c r="C16" s="16" t="s">
        <v>27</v>
      </c>
      <c r="D16" s="16" t="s">
        <v>7</v>
      </c>
      <c r="E16" s="16" t="s">
        <v>5</v>
      </c>
      <c r="F16" s="16" t="s">
        <v>5</v>
      </c>
      <c r="G16" s="16"/>
      <c r="H16" s="16"/>
      <c r="I16" s="16"/>
      <c r="J16" s="16"/>
      <c r="K16" s="16"/>
      <c r="L16" s="21">
        <f>L17+L18+L19</f>
        <v>60125445</v>
      </c>
      <c r="M16" s="21">
        <f aca="true" t="shared" si="5" ref="M16:V16">M17+M18+M19</f>
        <v>95908030.4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52305000</v>
      </c>
      <c r="U16" s="21">
        <f t="shared" si="5"/>
        <v>64062200.69</v>
      </c>
      <c r="V16" s="21">
        <f t="shared" si="5"/>
        <v>72985594.45</v>
      </c>
      <c r="W16" s="17">
        <v>63671956.51</v>
      </c>
      <c r="X16" s="17">
        <f t="shared" si="1"/>
        <v>12860149.450000003</v>
      </c>
      <c r="Y16" s="18">
        <v>0.9606835928722005</v>
      </c>
      <c r="Z16" s="17">
        <f t="shared" si="2"/>
        <v>-22922435.950000003</v>
      </c>
      <c r="AA16" s="9">
        <v>0.9606835928722005</v>
      </c>
      <c r="AB16" s="8">
        <v>0</v>
      </c>
    </row>
    <row r="17" spans="1:28" ht="15" customHeight="1" outlineLevel="1">
      <c r="A17" s="6" t="s">
        <v>28</v>
      </c>
      <c r="B17" s="7" t="s">
        <v>5</v>
      </c>
      <c r="C17" s="7" t="s">
        <v>29</v>
      </c>
      <c r="D17" s="7" t="s">
        <v>7</v>
      </c>
      <c r="E17" s="7" t="s">
        <v>5</v>
      </c>
      <c r="F17" s="7" t="s">
        <v>5</v>
      </c>
      <c r="G17" s="7"/>
      <c r="H17" s="7"/>
      <c r="I17" s="7"/>
      <c r="J17" s="7"/>
      <c r="K17" s="7"/>
      <c r="L17" s="22">
        <v>368900</v>
      </c>
      <c r="M17" s="13">
        <v>1816085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620000</v>
      </c>
      <c r="U17" s="13">
        <v>376829.25</v>
      </c>
      <c r="V17" s="13">
        <v>1208210.56</v>
      </c>
      <c r="W17" s="13">
        <v>374921.38</v>
      </c>
      <c r="X17" s="13">
        <f t="shared" si="1"/>
        <v>839310.56</v>
      </c>
      <c r="Y17" s="14">
        <v>0.5934318897637795</v>
      </c>
      <c r="Z17" s="13">
        <f t="shared" si="2"/>
        <v>-607874.44</v>
      </c>
      <c r="AA17" s="9">
        <v>0.5934318897637795</v>
      </c>
      <c r="AB17" s="8">
        <v>0</v>
      </c>
    </row>
    <row r="18" spans="1:28" ht="15" customHeight="1" outlineLevel="1">
      <c r="A18" s="6" t="s">
        <v>30</v>
      </c>
      <c r="B18" s="7" t="s">
        <v>5</v>
      </c>
      <c r="C18" s="7" t="s">
        <v>31</v>
      </c>
      <c r="D18" s="7" t="s">
        <v>7</v>
      </c>
      <c r="E18" s="7" t="s">
        <v>5</v>
      </c>
      <c r="F18" s="7" t="s">
        <v>5</v>
      </c>
      <c r="G18" s="7"/>
      <c r="H18" s="7"/>
      <c r="I18" s="7"/>
      <c r="J18" s="7"/>
      <c r="K18" s="7"/>
      <c r="L18" s="22">
        <v>38111545</v>
      </c>
      <c r="M18" s="13">
        <v>56565710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32800000</v>
      </c>
      <c r="U18" s="13">
        <v>43278611.7</v>
      </c>
      <c r="V18" s="13">
        <v>39377221.3</v>
      </c>
      <c r="W18" s="13">
        <v>43278611.68</v>
      </c>
      <c r="X18" s="13">
        <f t="shared" si="1"/>
        <v>1265676.299999997</v>
      </c>
      <c r="Y18" s="14">
        <v>0.9863151605924371</v>
      </c>
      <c r="Z18" s="13">
        <f t="shared" si="2"/>
        <v>-17188488.700000003</v>
      </c>
      <c r="AA18" s="9">
        <v>0.9863151605924371</v>
      </c>
      <c r="AB18" s="8">
        <v>0</v>
      </c>
    </row>
    <row r="19" spans="1:28" ht="15" customHeight="1" outlineLevel="1">
      <c r="A19" s="6" t="s">
        <v>32</v>
      </c>
      <c r="B19" s="7" t="s">
        <v>5</v>
      </c>
      <c r="C19" s="7" t="s">
        <v>33</v>
      </c>
      <c r="D19" s="7" t="s">
        <v>7</v>
      </c>
      <c r="E19" s="7" t="s">
        <v>5</v>
      </c>
      <c r="F19" s="7" t="s">
        <v>5</v>
      </c>
      <c r="G19" s="7"/>
      <c r="H19" s="7"/>
      <c r="I19" s="7"/>
      <c r="J19" s="7"/>
      <c r="K19" s="7"/>
      <c r="L19" s="22">
        <v>21645000</v>
      </c>
      <c r="M19" s="13">
        <v>37526235.4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18885000</v>
      </c>
      <c r="U19" s="13">
        <v>20406759.74</v>
      </c>
      <c r="V19" s="13">
        <v>32400162.59</v>
      </c>
      <c r="W19" s="13">
        <v>20018423.45</v>
      </c>
      <c r="X19" s="13">
        <f t="shared" si="1"/>
        <v>10755162.59</v>
      </c>
      <c r="Y19" s="14">
        <v>0.9204720610864693</v>
      </c>
      <c r="Z19" s="13">
        <f t="shared" si="2"/>
        <v>-5126072.809999999</v>
      </c>
      <c r="AA19" s="9">
        <v>0.9204720610864693</v>
      </c>
      <c r="AB19" s="8">
        <v>0</v>
      </c>
    </row>
    <row r="20" spans="1:28" ht="15" customHeight="1">
      <c r="A20" s="15" t="s">
        <v>34</v>
      </c>
      <c r="B20" s="16" t="s">
        <v>5</v>
      </c>
      <c r="C20" s="16" t="s">
        <v>35</v>
      </c>
      <c r="D20" s="16" t="s">
        <v>7</v>
      </c>
      <c r="E20" s="16" t="s">
        <v>5</v>
      </c>
      <c r="F20" s="16" t="s">
        <v>5</v>
      </c>
      <c r="G20" s="16"/>
      <c r="H20" s="16"/>
      <c r="I20" s="16"/>
      <c r="J20" s="16"/>
      <c r="K20" s="16"/>
      <c r="L20" s="21">
        <f>L21</f>
        <v>168600</v>
      </c>
      <c r="M20" s="21">
        <f aca="true" t="shared" si="6" ref="M20:V20">M21</f>
        <v>239286.3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130300</v>
      </c>
      <c r="U20" s="21">
        <f t="shared" si="6"/>
        <v>135844.05</v>
      </c>
      <c r="V20" s="21">
        <f t="shared" si="6"/>
        <v>239286.3</v>
      </c>
      <c r="W20" s="17">
        <v>135844.05</v>
      </c>
      <c r="X20" s="17">
        <f t="shared" si="1"/>
        <v>70686.29999999999</v>
      </c>
      <c r="Y20" s="18">
        <v>1</v>
      </c>
      <c r="Z20" s="17">
        <f t="shared" si="2"/>
        <v>0</v>
      </c>
      <c r="AA20" s="9">
        <v>1</v>
      </c>
      <c r="AB20" s="8">
        <v>0</v>
      </c>
    </row>
    <row r="21" spans="1:28" ht="15" customHeight="1" outlineLevel="1">
      <c r="A21" s="6" t="s">
        <v>36</v>
      </c>
      <c r="B21" s="7" t="s">
        <v>5</v>
      </c>
      <c r="C21" s="7" t="s">
        <v>37</v>
      </c>
      <c r="D21" s="7" t="s">
        <v>7</v>
      </c>
      <c r="E21" s="7" t="s">
        <v>5</v>
      </c>
      <c r="F21" s="7" t="s">
        <v>5</v>
      </c>
      <c r="G21" s="7"/>
      <c r="H21" s="7"/>
      <c r="I21" s="7"/>
      <c r="J21" s="7"/>
      <c r="K21" s="7"/>
      <c r="L21" s="22">
        <v>168600</v>
      </c>
      <c r="M21" s="13">
        <v>239286.3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130300</v>
      </c>
      <c r="U21" s="13">
        <v>135844.05</v>
      </c>
      <c r="V21" s="13">
        <v>239286.3</v>
      </c>
      <c r="W21" s="13">
        <v>135844.05</v>
      </c>
      <c r="X21" s="13">
        <f t="shared" si="1"/>
        <v>70686.29999999999</v>
      </c>
      <c r="Y21" s="14">
        <v>1</v>
      </c>
      <c r="Z21" s="13">
        <f t="shared" si="2"/>
        <v>0</v>
      </c>
      <c r="AA21" s="9">
        <v>1</v>
      </c>
      <c r="AB21" s="8">
        <v>0</v>
      </c>
    </row>
    <row r="22" spans="1:28" ht="15" customHeight="1">
      <c r="A22" s="15" t="s">
        <v>38</v>
      </c>
      <c r="B22" s="16" t="s">
        <v>5</v>
      </c>
      <c r="C22" s="16" t="s">
        <v>39</v>
      </c>
      <c r="D22" s="16" t="s">
        <v>7</v>
      </c>
      <c r="E22" s="16" t="s">
        <v>5</v>
      </c>
      <c r="F22" s="16" t="s">
        <v>5</v>
      </c>
      <c r="G22" s="16"/>
      <c r="H22" s="16"/>
      <c r="I22" s="16"/>
      <c r="J22" s="16"/>
      <c r="K22" s="16"/>
      <c r="L22" s="21">
        <f>L23+L24+L25</f>
        <v>27900939</v>
      </c>
      <c r="M22" s="21">
        <f aca="true" t="shared" si="7" ref="M22:V22">M23+M24+M25</f>
        <v>39426141</v>
      </c>
      <c r="N22" s="21">
        <f t="shared" si="7"/>
        <v>0</v>
      </c>
      <c r="O22" s="21">
        <f t="shared" si="7"/>
        <v>0</v>
      </c>
      <c r="P22" s="21">
        <f t="shared" si="7"/>
        <v>0</v>
      </c>
      <c r="Q22" s="21">
        <f t="shared" si="7"/>
        <v>0</v>
      </c>
      <c r="R22" s="21">
        <f t="shared" si="7"/>
        <v>0</v>
      </c>
      <c r="S22" s="21">
        <f t="shared" si="7"/>
        <v>0</v>
      </c>
      <c r="T22" s="21">
        <f t="shared" si="7"/>
        <v>45658450</v>
      </c>
      <c r="U22" s="21">
        <f t="shared" si="7"/>
        <v>43015408.74</v>
      </c>
      <c r="V22" s="21">
        <f t="shared" si="7"/>
        <v>39397245.21</v>
      </c>
      <c r="W22" s="17">
        <v>23824763.64</v>
      </c>
      <c r="X22" s="17">
        <f t="shared" si="1"/>
        <v>11496306.21</v>
      </c>
      <c r="Y22" s="18">
        <v>0.9678629831211745</v>
      </c>
      <c r="Z22" s="17">
        <f t="shared" si="2"/>
        <v>-28895.789999999106</v>
      </c>
      <c r="AA22" s="9">
        <v>0.9678629831211745</v>
      </c>
      <c r="AB22" s="8">
        <v>0</v>
      </c>
    </row>
    <row r="23" spans="1:28" ht="15" customHeight="1" outlineLevel="1">
      <c r="A23" s="6" t="s">
        <v>40</v>
      </c>
      <c r="B23" s="7" t="s">
        <v>5</v>
      </c>
      <c r="C23" s="7" t="s">
        <v>41</v>
      </c>
      <c r="D23" s="7" t="s">
        <v>7</v>
      </c>
      <c r="E23" s="7" t="s">
        <v>5</v>
      </c>
      <c r="F23" s="7" t="s">
        <v>5</v>
      </c>
      <c r="G23" s="7"/>
      <c r="H23" s="7"/>
      <c r="I23" s="7"/>
      <c r="J23" s="7"/>
      <c r="K23" s="7"/>
      <c r="L23" s="22">
        <v>21759226.68</v>
      </c>
      <c r="M23" s="13">
        <v>32080599.68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20094475</v>
      </c>
      <c r="U23" s="13">
        <v>18964461.73</v>
      </c>
      <c r="V23" s="13">
        <v>32051916.02</v>
      </c>
      <c r="W23" s="13">
        <v>18817152.62</v>
      </c>
      <c r="X23" s="13">
        <f t="shared" si="1"/>
        <v>10292689.34</v>
      </c>
      <c r="Y23" s="14">
        <v>0.9686581408029135</v>
      </c>
      <c r="Z23" s="13">
        <f t="shared" si="2"/>
        <v>-28683.66000000015</v>
      </c>
      <c r="AA23" s="9">
        <v>0.9686581408029135</v>
      </c>
      <c r="AB23" s="8">
        <v>0</v>
      </c>
    </row>
    <row r="24" spans="1:28" ht="15" customHeight="1" outlineLevel="1">
      <c r="A24" s="6" t="s">
        <v>62</v>
      </c>
      <c r="B24" s="7" t="s">
        <v>5</v>
      </c>
      <c r="C24" s="7" t="s">
        <v>63</v>
      </c>
      <c r="D24" s="7" t="s">
        <v>7</v>
      </c>
      <c r="E24" s="7" t="s">
        <v>5</v>
      </c>
      <c r="F24" s="7" t="s">
        <v>5</v>
      </c>
      <c r="G24" s="7"/>
      <c r="H24" s="7"/>
      <c r="I24" s="7"/>
      <c r="J24" s="7"/>
      <c r="K24" s="7"/>
      <c r="L24" s="22">
        <v>403212.32</v>
      </c>
      <c r="M24" s="13">
        <v>599501.32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20094475</v>
      </c>
      <c r="U24" s="13">
        <v>18964461.73</v>
      </c>
      <c r="V24" s="13">
        <v>599393.67</v>
      </c>
      <c r="W24" s="13">
        <v>18817152.62</v>
      </c>
      <c r="X24" s="13">
        <f>V24-L24</f>
        <v>196181.35000000003</v>
      </c>
      <c r="Y24" s="14">
        <v>0.9686581408029135</v>
      </c>
      <c r="Z24" s="13">
        <f>V24-M24</f>
        <v>-107.64999999990687</v>
      </c>
      <c r="AA24" s="9">
        <v>0.9686581408029135</v>
      </c>
      <c r="AB24" s="8">
        <v>0</v>
      </c>
    </row>
    <row r="25" spans="1:28" ht="28.5" customHeight="1" outlineLevel="1">
      <c r="A25" s="6" t="s">
        <v>42</v>
      </c>
      <c r="B25" s="7" t="s">
        <v>5</v>
      </c>
      <c r="C25" s="7" t="s">
        <v>43</v>
      </c>
      <c r="D25" s="7" t="s">
        <v>7</v>
      </c>
      <c r="E25" s="7" t="s">
        <v>5</v>
      </c>
      <c r="F25" s="7" t="s">
        <v>5</v>
      </c>
      <c r="G25" s="7"/>
      <c r="H25" s="7"/>
      <c r="I25" s="7"/>
      <c r="J25" s="7"/>
      <c r="K25" s="7"/>
      <c r="L25" s="22">
        <v>5738500</v>
      </c>
      <c r="M25" s="13">
        <v>6746040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5469500</v>
      </c>
      <c r="U25" s="13">
        <v>5086485.28</v>
      </c>
      <c r="V25" s="13">
        <v>6745935.52</v>
      </c>
      <c r="W25" s="13">
        <v>5007611.02</v>
      </c>
      <c r="X25" s="13">
        <f t="shared" si="1"/>
        <v>1007435.5199999996</v>
      </c>
      <c r="Y25" s="14">
        <v>0.9649097878349497</v>
      </c>
      <c r="Z25" s="13">
        <f t="shared" si="2"/>
        <v>-104.48000000044703</v>
      </c>
      <c r="AA25" s="9">
        <v>0.9649097878349497</v>
      </c>
      <c r="AB25" s="8">
        <v>0</v>
      </c>
    </row>
    <row r="26" spans="1:28" ht="15" customHeight="1">
      <c r="A26" s="15" t="s">
        <v>44</v>
      </c>
      <c r="B26" s="16" t="s">
        <v>5</v>
      </c>
      <c r="C26" s="16" t="s">
        <v>45</v>
      </c>
      <c r="D26" s="16" t="s">
        <v>7</v>
      </c>
      <c r="E26" s="16" t="s">
        <v>5</v>
      </c>
      <c r="F26" s="16" t="s">
        <v>5</v>
      </c>
      <c r="G26" s="16"/>
      <c r="H26" s="16"/>
      <c r="I26" s="16"/>
      <c r="J26" s="16"/>
      <c r="K26" s="16"/>
      <c r="L26" s="21">
        <f>L27</f>
        <v>1012704</v>
      </c>
      <c r="M26" s="21">
        <f aca="true" t="shared" si="8" ref="M26:V26">M27</f>
        <v>0</v>
      </c>
      <c r="N26" s="21">
        <f t="shared" si="8"/>
        <v>0</v>
      </c>
      <c r="O26" s="21">
        <f t="shared" si="8"/>
        <v>0</v>
      </c>
      <c r="P26" s="21">
        <f t="shared" si="8"/>
        <v>0</v>
      </c>
      <c r="Q26" s="21">
        <f t="shared" si="8"/>
        <v>0</v>
      </c>
      <c r="R26" s="21">
        <f t="shared" si="8"/>
        <v>0</v>
      </c>
      <c r="S26" s="21">
        <f t="shared" si="8"/>
        <v>0</v>
      </c>
      <c r="T26" s="21">
        <f t="shared" si="8"/>
        <v>5916260</v>
      </c>
      <c r="U26" s="21">
        <f t="shared" si="8"/>
        <v>5912178.7</v>
      </c>
      <c r="V26" s="21">
        <f t="shared" si="8"/>
        <v>0</v>
      </c>
      <c r="W26" s="17">
        <v>5912178.7</v>
      </c>
      <c r="X26" s="17">
        <f t="shared" si="1"/>
        <v>-1012704</v>
      </c>
      <c r="Y26" s="18">
        <v>0.9993101554022304</v>
      </c>
      <c r="Z26" s="17">
        <f t="shared" si="2"/>
        <v>0</v>
      </c>
      <c r="AA26" s="9">
        <v>0.9993101554022304</v>
      </c>
      <c r="AB26" s="8">
        <v>0</v>
      </c>
    </row>
    <row r="27" spans="1:28" ht="15" customHeight="1" outlineLevel="1">
      <c r="A27" s="6" t="s">
        <v>46</v>
      </c>
      <c r="B27" s="7" t="s">
        <v>5</v>
      </c>
      <c r="C27" s="7" t="s">
        <v>47</v>
      </c>
      <c r="D27" s="7" t="s">
        <v>7</v>
      </c>
      <c r="E27" s="7" t="s">
        <v>5</v>
      </c>
      <c r="F27" s="7" t="s">
        <v>5</v>
      </c>
      <c r="G27" s="7"/>
      <c r="H27" s="7"/>
      <c r="I27" s="7"/>
      <c r="J27" s="7"/>
      <c r="K27" s="7"/>
      <c r="L27" s="22">
        <v>1012704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5916260</v>
      </c>
      <c r="U27" s="13">
        <v>5912178.7</v>
      </c>
      <c r="V27" s="13">
        <v>0</v>
      </c>
      <c r="W27" s="13">
        <v>5912178.7</v>
      </c>
      <c r="X27" s="13">
        <f t="shared" si="1"/>
        <v>-1012704</v>
      </c>
      <c r="Y27" s="14">
        <v>0.9993101554022304</v>
      </c>
      <c r="Z27" s="13">
        <f t="shared" si="2"/>
        <v>0</v>
      </c>
      <c r="AA27" s="9">
        <v>0.9993101554022304</v>
      </c>
      <c r="AB27" s="8">
        <v>0</v>
      </c>
    </row>
    <row r="28" spans="1:28" ht="15" customHeight="1">
      <c r="A28" s="15" t="s">
        <v>48</v>
      </c>
      <c r="B28" s="16" t="s">
        <v>5</v>
      </c>
      <c r="C28" s="16" t="s">
        <v>49</v>
      </c>
      <c r="D28" s="16" t="s">
        <v>7</v>
      </c>
      <c r="E28" s="16" t="s">
        <v>5</v>
      </c>
      <c r="F28" s="16" t="s">
        <v>5</v>
      </c>
      <c r="G28" s="16"/>
      <c r="H28" s="16"/>
      <c r="I28" s="16"/>
      <c r="J28" s="16"/>
      <c r="K28" s="16"/>
      <c r="L28" s="21">
        <f>L29</f>
        <v>5776720</v>
      </c>
      <c r="M28" s="21">
        <f aca="true" t="shared" si="9" ref="M28:V28">M29</f>
        <v>7984096.91</v>
      </c>
      <c r="N28" s="21">
        <f t="shared" si="9"/>
        <v>0</v>
      </c>
      <c r="O28" s="21">
        <f t="shared" si="9"/>
        <v>0</v>
      </c>
      <c r="P28" s="21">
        <f t="shared" si="9"/>
        <v>0</v>
      </c>
      <c r="Q28" s="21">
        <f t="shared" si="9"/>
        <v>0</v>
      </c>
      <c r="R28" s="21">
        <f t="shared" si="9"/>
        <v>0</v>
      </c>
      <c r="S28" s="21">
        <f t="shared" si="9"/>
        <v>0</v>
      </c>
      <c r="T28" s="21">
        <f t="shared" si="9"/>
        <v>5700115</v>
      </c>
      <c r="U28" s="21">
        <f t="shared" si="9"/>
        <v>4899288.1</v>
      </c>
      <c r="V28" s="21">
        <f t="shared" si="9"/>
        <v>7981219.41</v>
      </c>
      <c r="W28" s="17">
        <v>4840372.16</v>
      </c>
      <c r="X28" s="17">
        <f t="shared" si="1"/>
        <v>2204499.41</v>
      </c>
      <c r="Y28" s="18">
        <v>0.9671166416112514</v>
      </c>
      <c r="Z28" s="17">
        <f t="shared" si="2"/>
        <v>-2877.5</v>
      </c>
      <c r="AA28" s="9">
        <v>0.9671166416112514</v>
      </c>
      <c r="AB28" s="8">
        <v>0</v>
      </c>
    </row>
    <row r="29" spans="1:28" ht="15" customHeight="1" outlineLevel="1">
      <c r="A29" s="6" t="s">
        <v>50</v>
      </c>
      <c r="B29" s="7" t="s">
        <v>5</v>
      </c>
      <c r="C29" s="7" t="s">
        <v>51</v>
      </c>
      <c r="D29" s="7" t="s">
        <v>7</v>
      </c>
      <c r="E29" s="7" t="s">
        <v>5</v>
      </c>
      <c r="F29" s="7" t="s">
        <v>5</v>
      </c>
      <c r="G29" s="7"/>
      <c r="H29" s="7"/>
      <c r="I29" s="7"/>
      <c r="J29" s="7"/>
      <c r="K29" s="7"/>
      <c r="L29" s="22">
        <v>5776720</v>
      </c>
      <c r="M29" s="13">
        <v>7984096.91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5700115</v>
      </c>
      <c r="U29" s="13">
        <v>4899288.1</v>
      </c>
      <c r="V29" s="13">
        <v>7981219.41</v>
      </c>
      <c r="W29" s="13">
        <v>4840372.16</v>
      </c>
      <c r="X29" s="13">
        <f t="shared" si="1"/>
        <v>2204499.41</v>
      </c>
      <c r="Y29" s="14">
        <v>0.9671166416112514</v>
      </c>
      <c r="Z29" s="13">
        <f t="shared" si="2"/>
        <v>-2877.5</v>
      </c>
      <c r="AA29" s="9">
        <v>0.9671166416112514</v>
      </c>
      <c r="AB29" s="8">
        <v>0</v>
      </c>
    </row>
    <row r="30" spans="1:28" ht="12.75" customHeight="1">
      <c r="A30" s="31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23">
        <f>L5+L10+L13+L16+L20+L22+L26+L28</f>
        <v>186521468.32</v>
      </c>
      <c r="M30" s="23">
        <f aca="true" t="shared" si="10" ref="M30:V30">M5+M10+M13+M16+M20+M22+M26+M28</f>
        <v>238455355.94000003</v>
      </c>
      <c r="N30" s="23">
        <f t="shared" si="10"/>
        <v>0</v>
      </c>
      <c r="O30" s="23">
        <f t="shared" si="10"/>
        <v>0</v>
      </c>
      <c r="P30" s="23">
        <f t="shared" si="10"/>
        <v>0</v>
      </c>
      <c r="Q30" s="23">
        <f t="shared" si="10"/>
        <v>0</v>
      </c>
      <c r="R30" s="23">
        <f t="shared" si="10"/>
        <v>0</v>
      </c>
      <c r="S30" s="23">
        <f t="shared" si="10"/>
        <v>0</v>
      </c>
      <c r="T30" s="23">
        <f t="shared" si="10"/>
        <v>181831625</v>
      </c>
      <c r="U30" s="23">
        <f t="shared" si="10"/>
        <v>204832185.89000002</v>
      </c>
      <c r="V30" s="23">
        <f t="shared" si="10"/>
        <v>199821936.07000002</v>
      </c>
      <c r="W30" s="19">
        <v>184784056.55</v>
      </c>
      <c r="X30" s="17">
        <f t="shared" si="1"/>
        <v>13300467.75000003</v>
      </c>
      <c r="Y30" s="20">
        <v>0.9511382770438008</v>
      </c>
      <c r="Z30" s="17">
        <f t="shared" si="2"/>
        <v>-38633419.870000005</v>
      </c>
      <c r="AA30" s="11">
        <v>0.9511382770438008</v>
      </c>
      <c r="AB30" s="10">
        <v>0</v>
      </c>
    </row>
    <row r="31" spans="1:2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  <c r="M31" s="1"/>
      <c r="N31" s="1"/>
      <c r="O31" s="1"/>
      <c r="P31" s="1"/>
      <c r="Q31" s="1"/>
      <c r="R31" s="1"/>
      <c r="S31" s="1"/>
      <c r="T31" s="1"/>
      <c r="U31" s="1" t="s">
        <v>2</v>
      </c>
      <c r="V31" s="1"/>
      <c r="W31" s="1" t="s">
        <v>2</v>
      </c>
      <c r="X31" s="1"/>
      <c r="Y31" s="1"/>
      <c r="Z31" s="1"/>
      <c r="AA31" s="1"/>
      <c r="AB31" s="1"/>
    </row>
    <row r="32" ht="15">
      <c r="L32" s="25"/>
    </row>
  </sheetData>
  <sheetProtection/>
  <mergeCells count="27">
    <mergeCell ref="A1:Z1"/>
    <mergeCell ref="A2:AB2"/>
    <mergeCell ref="A3:A4"/>
    <mergeCell ref="B3:B4"/>
    <mergeCell ref="C3:C4"/>
    <mergeCell ref="D3:D4"/>
    <mergeCell ref="E3:E4"/>
    <mergeCell ref="N3:N4"/>
    <mergeCell ref="O3:O4"/>
    <mergeCell ref="P3:P4"/>
    <mergeCell ref="Q3:Q4"/>
    <mergeCell ref="F3:F4"/>
    <mergeCell ref="G3:G4"/>
    <mergeCell ref="H3:H4"/>
    <mergeCell ref="I3:I4"/>
    <mergeCell ref="J3:J4"/>
    <mergeCell ref="K3:K4"/>
    <mergeCell ref="X3:Z3"/>
    <mergeCell ref="AA3:AA4"/>
    <mergeCell ref="AB3:AB4"/>
    <mergeCell ref="A30:K30"/>
    <mergeCell ref="V3:V4"/>
    <mergeCell ref="R3:R4"/>
    <mergeCell ref="S3:S4"/>
    <mergeCell ref="T3:T4"/>
    <mergeCell ref="L3:L4"/>
    <mergeCell ref="M3:M4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k51n1</dc:creator>
  <cp:keywords/>
  <dc:description/>
  <cp:lastModifiedBy>user</cp:lastModifiedBy>
  <cp:lastPrinted>2017-04-11T10:51:03Z</cp:lastPrinted>
  <dcterms:created xsi:type="dcterms:W3CDTF">2017-04-11T10:45:51Z</dcterms:created>
  <dcterms:modified xsi:type="dcterms:W3CDTF">2019-03-29T11:45:01Z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c:\Temp\BudgetSmart16\ReportManager\sqr_info_isp_budg_2016_5.xls</vt:lpwstr>
  </property>
</Properties>
</file>